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6380" windowHeight="8190" tabRatio="446"/>
  </bookViews>
  <sheets>
    <sheet name="Sheet1" sheetId="1" r:id="rId1"/>
  </sheets>
  <definedNames>
    <definedName name="car">100</definedName>
    <definedName name="double">75</definedName>
    <definedName name="featurecrowd">100</definedName>
    <definedName name="iom">50</definedName>
    <definedName name="rate">65</definedName>
  </definedNames>
  <calcPr calcId="145621"/>
</workbook>
</file>

<file path=xl/calcChain.xml><?xml version="1.0" encoding="utf-8"?>
<calcChain xmlns="http://schemas.openxmlformats.org/spreadsheetml/2006/main">
  <c r="D60" i="1" l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B11" i="1"/>
  <c r="F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F9" i="1"/>
  <c r="C9" i="1"/>
  <c r="C10" i="1" s="1"/>
  <c r="F8" i="1"/>
  <c r="C8" i="1"/>
  <c r="F7" i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C7" i="1"/>
  <c r="C11" i="1" l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F60" i="1"/>
  <c r="B64" i="1" s="1"/>
  <c r="C64" i="1" s="1"/>
  <c r="B66" i="1"/>
  <c r="C66" i="1" s="1"/>
  <c r="F11" i="1"/>
  <c r="B60" i="1"/>
</calcChain>
</file>

<file path=xl/sharedStrings.xml><?xml version="1.0" encoding="utf-8"?>
<sst xmlns="http://schemas.openxmlformats.org/spreadsheetml/2006/main" count="15" uniqueCount="14">
  <si>
    <t>Crowd Analysis</t>
  </si>
  <si>
    <t>Date</t>
  </si>
  <si>
    <t>Cost</t>
  </si>
  <si>
    <t>Accum tot</t>
  </si>
  <si>
    <t>Budget</t>
  </si>
  <si>
    <t>AccumBud</t>
  </si>
  <si>
    <t>Variance</t>
  </si>
  <si>
    <t>Prep</t>
  </si>
  <si>
    <t>Readthroughs</t>
  </si>
  <si>
    <t>TOTALS</t>
  </si>
  <si>
    <t xml:space="preserve">BUDGET </t>
  </si>
  <si>
    <t>VAR</t>
  </si>
  <si>
    <t>COMPANY NAME</t>
  </si>
  <si>
    <t>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</si>
</sst>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_-\£* #,##0.00_-;&quot;-£&quot;* #,##0.00_-;_-\£* \-??_-;_-@_-"/>
  </numFmts>
  <fonts count="7" x14ac:knownFonts="1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i/>
      <u/>
      <sz val="12"/>
      <name val="Arial"/>
      <family val="2"/>
    </font>
    <font>
      <sz val="10"/>
      <color indexed="8"/>
      <name val="Arial"/>
    </font>
    <font>
      <b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5" fontId="6" fillId="0" borderId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64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2" fontId="0" fillId="0" borderId="1" xfId="0" applyNumberFormat="1" applyFill="1" applyBorder="1"/>
    <xf numFmtId="164" fontId="0" fillId="2" borderId="1" xfId="0" applyNumberFormat="1" applyFill="1" applyBorder="1" applyAlignment="1"/>
    <xf numFmtId="2" fontId="0" fillId="2" borderId="1" xfId="0" applyNumberFormat="1" applyFill="1" applyBorder="1" applyAlignment="1">
      <alignment horizontal="right"/>
    </xf>
    <xf numFmtId="2" fontId="0" fillId="2" borderId="1" xfId="0" applyNumberFormat="1" applyFill="1" applyBorder="1"/>
    <xf numFmtId="2" fontId="0" fillId="0" borderId="0" xfId="0" applyNumberFormat="1"/>
    <xf numFmtId="164" fontId="0" fillId="0" borderId="1" xfId="0" applyNumberFormat="1" applyFill="1" applyBorder="1" applyAlignment="1"/>
    <xf numFmtId="2" fontId="0" fillId="0" borderId="1" xfId="0" applyNumberFormat="1" applyFill="1" applyBorder="1" applyAlignment="1">
      <alignment horizontal="right"/>
    </xf>
    <xf numFmtId="164" fontId="4" fillId="2" borderId="1" xfId="0" applyNumberFormat="1" applyFont="1" applyFill="1" applyBorder="1" applyAlignment="1"/>
    <xf numFmtId="2" fontId="4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/>
    <xf numFmtId="0" fontId="4" fillId="2" borderId="0" xfId="0" applyFont="1" applyFill="1"/>
    <xf numFmtId="164" fontId="0" fillId="0" borderId="1" xfId="0" applyNumberFormat="1" applyFont="1" applyBorder="1" applyAlignment="1"/>
    <xf numFmtId="165" fontId="0" fillId="0" borderId="1" xfId="1" applyFont="1" applyFill="1" applyBorder="1" applyAlignment="1" applyProtection="1"/>
    <xf numFmtId="2" fontId="0" fillId="0" borderId="1" xfId="0" applyNumberFormat="1" applyBorder="1"/>
    <xf numFmtId="164" fontId="0" fillId="0" borderId="2" xfId="0" applyNumberFormat="1" applyBorder="1"/>
    <xf numFmtId="0" fontId="0" fillId="0" borderId="3" xfId="0" applyBorder="1"/>
    <xf numFmtId="164" fontId="5" fillId="0" borderId="4" xfId="0" applyNumberFormat="1" applyFont="1" applyBorder="1"/>
    <xf numFmtId="0" fontId="5" fillId="0" borderId="5" xfId="0" applyFont="1" applyBorder="1"/>
    <xf numFmtId="165" fontId="5" fillId="0" borderId="6" xfId="1" applyFont="1" applyFill="1" applyBorder="1" applyAlignment="1" applyProtection="1"/>
    <xf numFmtId="165" fontId="5" fillId="0" borderId="5" xfId="1" applyFont="1" applyFill="1" applyBorder="1" applyAlignment="1" applyProtection="1"/>
    <xf numFmtId="0" fontId="0" fillId="0" borderId="6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66"/>
  <sheetViews>
    <sheetView tabSelected="1" zoomScale="75" zoomScaleNormal="75" workbookViewId="0">
      <selection activeCell="I1" sqref="I1"/>
    </sheetView>
  </sheetViews>
  <sheetFormatPr defaultRowHeight="12.75" x14ac:dyDescent="0.2"/>
  <cols>
    <col min="1" max="1" width="10" style="1" customWidth="1"/>
    <col min="2" max="2" width="15.7109375" bestFit="1" customWidth="1"/>
    <col min="3" max="3" width="21.28515625" customWidth="1"/>
    <col min="4" max="6" width="13.7109375" customWidth="1"/>
  </cols>
  <sheetData>
    <row r="1" spans="1:8" ht="20.25" x14ac:dyDescent="0.3">
      <c r="A1" s="2" t="s">
        <v>12</v>
      </c>
    </row>
    <row r="2" spans="1:8" ht="15.75" x14ac:dyDescent="0.25">
      <c r="A2" s="3" t="s">
        <v>13</v>
      </c>
    </row>
    <row r="3" spans="1:8" ht="15" x14ac:dyDescent="0.2">
      <c r="A3" s="4" t="s">
        <v>0</v>
      </c>
    </row>
    <row r="5" spans="1:8" x14ac:dyDescent="0.2">
      <c r="A5" s="5" t="s">
        <v>1</v>
      </c>
      <c r="B5" s="6" t="s">
        <v>2</v>
      </c>
      <c r="C5" s="7" t="s">
        <v>3</v>
      </c>
      <c r="D5" s="6" t="s">
        <v>4</v>
      </c>
      <c r="E5" s="7" t="s">
        <v>5</v>
      </c>
      <c r="F5" s="7" t="s">
        <v>6</v>
      </c>
    </row>
    <row r="6" spans="1:8" x14ac:dyDescent="0.2">
      <c r="A6" s="5"/>
      <c r="B6" s="6"/>
      <c r="C6" s="7"/>
      <c r="D6" s="6"/>
      <c r="E6" s="7"/>
      <c r="F6" s="7"/>
    </row>
    <row r="7" spans="1:8" x14ac:dyDescent="0.2">
      <c r="A7" s="5" t="s">
        <v>7</v>
      </c>
      <c r="B7" s="8">
        <v>336</v>
      </c>
      <c r="C7" s="8">
        <f>B7</f>
        <v>336</v>
      </c>
      <c r="D7" s="8"/>
      <c r="E7" s="9">
        <f>D7</f>
        <v>0</v>
      </c>
      <c r="F7" s="9">
        <f t="shared" ref="F7:F38" si="0">IF(B7&gt;0,B7-D7,0)</f>
        <v>336</v>
      </c>
      <c r="G7" t="s">
        <v>8</v>
      </c>
    </row>
    <row r="8" spans="1:8" x14ac:dyDescent="0.2">
      <c r="A8" s="5" t="s">
        <v>7</v>
      </c>
      <c r="B8" s="8">
        <v>15485</v>
      </c>
      <c r="C8" s="9">
        <f t="shared" ref="C8:C39" si="1">B8+C7</f>
        <v>15821</v>
      </c>
      <c r="D8" s="8"/>
      <c r="E8" s="9">
        <f t="shared" ref="E8:E39" si="2">E7+D8</f>
        <v>0</v>
      </c>
      <c r="F8" s="9">
        <f t="shared" si="0"/>
        <v>15485</v>
      </c>
    </row>
    <row r="9" spans="1:8" x14ac:dyDescent="0.2">
      <c r="A9" s="10">
        <v>38844</v>
      </c>
      <c r="B9" s="11"/>
      <c r="C9" s="12">
        <f t="shared" si="1"/>
        <v>15821</v>
      </c>
      <c r="D9" s="11"/>
      <c r="E9" s="12">
        <f t="shared" si="2"/>
        <v>0</v>
      </c>
      <c r="F9" s="12">
        <f t="shared" si="0"/>
        <v>0</v>
      </c>
      <c r="H9" s="13"/>
    </row>
    <row r="10" spans="1:8" x14ac:dyDescent="0.2">
      <c r="A10" s="14">
        <f t="shared" ref="A10:A41" si="3">A9+1</f>
        <v>38845</v>
      </c>
      <c r="B10" s="8">
        <v>1658.55</v>
      </c>
      <c r="C10" s="9">
        <f t="shared" si="1"/>
        <v>17479.55</v>
      </c>
      <c r="D10" s="8">
        <v>1658.55</v>
      </c>
      <c r="E10" s="9">
        <f t="shared" si="2"/>
        <v>1658.55</v>
      </c>
      <c r="F10" s="9">
        <f t="shared" si="0"/>
        <v>0</v>
      </c>
      <c r="H10" s="13"/>
    </row>
    <row r="11" spans="1:8" x14ac:dyDescent="0.2">
      <c r="A11" s="14">
        <f t="shared" si="3"/>
        <v>38846</v>
      </c>
      <c r="B11" s="15">
        <f>2176.07</f>
        <v>2176.0700000000002</v>
      </c>
      <c r="C11" s="9">
        <f t="shared" si="1"/>
        <v>19655.62</v>
      </c>
      <c r="D11" s="8">
        <v>2176.0700000000002</v>
      </c>
      <c r="E11" s="9">
        <f t="shared" si="2"/>
        <v>3834.62</v>
      </c>
      <c r="F11" s="9">
        <f t="shared" si="0"/>
        <v>0</v>
      </c>
      <c r="H11" s="13"/>
    </row>
    <row r="12" spans="1:8" x14ac:dyDescent="0.2">
      <c r="A12" s="14">
        <f t="shared" si="3"/>
        <v>38847</v>
      </c>
      <c r="B12" s="15">
        <v>1302.8500000000001</v>
      </c>
      <c r="C12" s="9">
        <f t="shared" si="1"/>
        <v>20958.469999999998</v>
      </c>
      <c r="D12" s="8">
        <v>1302.8500000000001</v>
      </c>
      <c r="E12" s="9">
        <f t="shared" si="2"/>
        <v>5137.47</v>
      </c>
      <c r="F12" s="9">
        <f t="shared" si="0"/>
        <v>0</v>
      </c>
      <c r="H12" s="13"/>
    </row>
    <row r="13" spans="1:8" x14ac:dyDescent="0.2">
      <c r="A13" s="14">
        <f t="shared" si="3"/>
        <v>38848</v>
      </c>
      <c r="B13" s="15">
        <v>0</v>
      </c>
      <c r="C13" s="9">
        <f t="shared" si="1"/>
        <v>20958.469999999998</v>
      </c>
      <c r="E13" s="9">
        <f t="shared" si="2"/>
        <v>5137.47</v>
      </c>
      <c r="F13" s="9">
        <f t="shared" si="0"/>
        <v>0</v>
      </c>
      <c r="H13" s="13"/>
    </row>
    <row r="14" spans="1:8" x14ac:dyDescent="0.2">
      <c r="A14" s="14">
        <f t="shared" si="3"/>
        <v>38849</v>
      </c>
      <c r="B14" s="15">
        <v>4025.58</v>
      </c>
      <c r="C14" s="9">
        <f t="shared" si="1"/>
        <v>24984.049999999996</v>
      </c>
      <c r="D14" s="8">
        <v>4533</v>
      </c>
      <c r="E14" s="9">
        <f t="shared" si="2"/>
        <v>9670.4700000000012</v>
      </c>
      <c r="F14" s="9">
        <f t="shared" si="0"/>
        <v>-507.42000000000007</v>
      </c>
      <c r="H14" s="13"/>
    </row>
    <row r="15" spans="1:8" x14ac:dyDescent="0.2">
      <c r="A15" s="14">
        <f t="shared" si="3"/>
        <v>38850</v>
      </c>
      <c r="B15" s="15">
        <v>4025.56</v>
      </c>
      <c r="C15" s="9">
        <f t="shared" si="1"/>
        <v>29009.609999999997</v>
      </c>
      <c r="D15" s="8">
        <v>4533</v>
      </c>
      <c r="E15" s="9">
        <f t="shared" si="2"/>
        <v>14203.470000000001</v>
      </c>
      <c r="F15" s="9">
        <f t="shared" si="0"/>
        <v>-507.44000000000005</v>
      </c>
      <c r="H15" s="13"/>
    </row>
    <row r="16" spans="1:8" x14ac:dyDescent="0.2">
      <c r="A16" s="10">
        <f t="shared" si="3"/>
        <v>38851</v>
      </c>
      <c r="B16" s="11"/>
      <c r="C16" s="12">
        <f t="shared" si="1"/>
        <v>29009.609999999997</v>
      </c>
      <c r="D16" s="11"/>
      <c r="E16" s="12">
        <f t="shared" si="2"/>
        <v>14203.470000000001</v>
      </c>
      <c r="F16" s="12">
        <f t="shared" si="0"/>
        <v>0</v>
      </c>
      <c r="H16" s="13"/>
    </row>
    <row r="17" spans="1:8" x14ac:dyDescent="0.2">
      <c r="A17" s="14">
        <f t="shared" si="3"/>
        <v>38852</v>
      </c>
      <c r="B17" s="15">
        <v>2605.65</v>
      </c>
      <c r="C17" s="9">
        <f t="shared" si="1"/>
        <v>31615.26</v>
      </c>
      <c r="D17" s="15">
        <v>2041</v>
      </c>
      <c r="E17" s="9">
        <f t="shared" si="2"/>
        <v>16244.470000000001</v>
      </c>
      <c r="F17" s="9">
        <f t="shared" si="0"/>
        <v>564.65000000000009</v>
      </c>
      <c r="H17" s="13"/>
    </row>
    <row r="18" spans="1:8" x14ac:dyDescent="0.2">
      <c r="A18" s="14">
        <f t="shared" si="3"/>
        <v>38853</v>
      </c>
      <c r="B18" s="15">
        <v>1355.11</v>
      </c>
      <c r="C18" s="9">
        <f t="shared" si="1"/>
        <v>32970.369999999995</v>
      </c>
      <c r="D18" s="8">
        <v>4239</v>
      </c>
      <c r="E18" s="9">
        <f t="shared" si="2"/>
        <v>20483.47</v>
      </c>
      <c r="F18" s="9">
        <f t="shared" si="0"/>
        <v>-2883.8900000000003</v>
      </c>
      <c r="H18" s="13"/>
    </row>
    <row r="19" spans="1:8" x14ac:dyDescent="0.2">
      <c r="A19" s="14">
        <f t="shared" si="3"/>
        <v>38854</v>
      </c>
      <c r="B19" s="15">
        <v>1371.45</v>
      </c>
      <c r="C19" s="9">
        <f t="shared" si="1"/>
        <v>34341.819999999992</v>
      </c>
      <c r="D19" s="8">
        <v>0</v>
      </c>
      <c r="E19" s="9">
        <f t="shared" si="2"/>
        <v>20483.47</v>
      </c>
      <c r="F19" s="9">
        <f t="shared" si="0"/>
        <v>1371.45</v>
      </c>
      <c r="H19" s="13"/>
    </row>
    <row r="20" spans="1:8" x14ac:dyDescent="0.2">
      <c r="A20" s="14">
        <f t="shared" si="3"/>
        <v>38855</v>
      </c>
      <c r="B20" s="15">
        <v>1E-4</v>
      </c>
      <c r="C20" s="9">
        <f t="shared" si="1"/>
        <v>34341.82009999999</v>
      </c>
      <c r="E20" s="9">
        <f t="shared" si="2"/>
        <v>20483.47</v>
      </c>
      <c r="F20" s="9">
        <f t="shared" si="0"/>
        <v>1E-4</v>
      </c>
      <c r="H20" s="13"/>
    </row>
    <row r="21" spans="1:8" x14ac:dyDescent="0.2">
      <c r="A21" s="14">
        <f t="shared" si="3"/>
        <v>38856</v>
      </c>
      <c r="B21" s="15">
        <v>766.09</v>
      </c>
      <c r="C21" s="9">
        <f t="shared" si="1"/>
        <v>35107.910099999986</v>
      </c>
      <c r="D21" s="8">
        <v>1020</v>
      </c>
      <c r="E21" s="9">
        <f t="shared" si="2"/>
        <v>21503.47</v>
      </c>
      <c r="F21" s="9">
        <f t="shared" si="0"/>
        <v>-253.90999999999997</v>
      </c>
      <c r="H21" s="13"/>
    </row>
    <row r="22" spans="1:8" x14ac:dyDescent="0.2">
      <c r="A22" s="16">
        <f t="shared" si="3"/>
        <v>38857</v>
      </c>
      <c r="B22" s="17"/>
      <c r="C22" s="18">
        <f t="shared" si="1"/>
        <v>35107.910099999986</v>
      </c>
      <c r="D22" s="19"/>
      <c r="E22" s="18">
        <f t="shared" si="2"/>
        <v>21503.47</v>
      </c>
      <c r="F22" s="18">
        <f t="shared" si="0"/>
        <v>0</v>
      </c>
      <c r="H22" s="13"/>
    </row>
    <row r="23" spans="1:8" x14ac:dyDescent="0.2">
      <c r="A23" s="10">
        <f t="shared" si="3"/>
        <v>38858</v>
      </c>
      <c r="B23" s="11"/>
      <c r="C23" s="12">
        <f t="shared" si="1"/>
        <v>35107.910099999986</v>
      </c>
      <c r="D23" s="11"/>
      <c r="E23" s="12">
        <f t="shared" si="2"/>
        <v>21503.47</v>
      </c>
      <c r="F23" s="12">
        <f t="shared" si="0"/>
        <v>0</v>
      </c>
      <c r="H23" s="13"/>
    </row>
    <row r="24" spans="1:8" x14ac:dyDescent="0.2">
      <c r="A24" s="14">
        <f t="shared" si="3"/>
        <v>38859</v>
      </c>
      <c r="B24" s="15">
        <v>673.76</v>
      </c>
      <c r="C24" s="9">
        <f t="shared" si="1"/>
        <v>35781.670099999988</v>
      </c>
      <c r="D24" s="8">
        <v>1360</v>
      </c>
      <c r="E24" s="9">
        <f t="shared" si="2"/>
        <v>22863.47</v>
      </c>
      <c r="F24" s="9">
        <f t="shared" si="0"/>
        <v>-686.24</v>
      </c>
      <c r="H24" s="13"/>
    </row>
    <row r="25" spans="1:8" x14ac:dyDescent="0.2">
      <c r="A25" s="14">
        <f t="shared" si="3"/>
        <v>38860</v>
      </c>
      <c r="B25" s="15">
        <v>1084.6400000000001</v>
      </c>
      <c r="C25" s="9">
        <f t="shared" si="1"/>
        <v>36866.310099999988</v>
      </c>
      <c r="D25" s="8">
        <v>785</v>
      </c>
      <c r="E25" s="9">
        <f t="shared" si="2"/>
        <v>23648.47</v>
      </c>
      <c r="F25" s="9">
        <f t="shared" si="0"/>
        <v>299.6400000000001</v>
      </c>
      <c r="H25" s="13"/>
    </row>
    <row r="26" spans="1:8" x14ac:dyDescent="0.2">
      <c r="A26" s="14">
        <f t="shared" si="3"/>
        <v>38861</v>
      </c>
      <c r="B26" s="15">
        <v>1819.95</v>
      </c>
      <c r="C26" s="9">
        <f t="shared" si="1"/>
        <v>38686.260099999985</v>
      </c>
      <c r="D26" s="15">
        <v>157</v>
      </c>
      <c r="E26" s="9">
        <f t="shared" si="2"/>
        <v>23805.47</v>
      </c>
      <c r="F26" s="9">
        <f t="shared" si="0"/>
        <v>1662.95</v>
      </c>
      <c r="H26" s="13"/>
    </row>
    <row r="27" spans="1:8" x14ac:dyDescent="0.2">
      <c r="A27" s="14">
        <f t="shared" si="3"/>
        <v>38862</v>
      </c>
      <c r="B27" s="15">
        <v>2968.13</v>
      </c>
      <c r="C27" s="9">
        <f t="shared" si="1"/>
        <v>41654.390099999982</v>
      </c>
      <c r="D27" s="8">
        <v>2041</v>
      </c>
      <c r="E27" s="9">
        <f t="shared" si="2"/>
        <v>25846.47</v>
      </c>
      <c r="F27" s="9">
        <f t="shared" si="0"/>
        <v>927.13000000000011</v>
      </c>
      <c r="H27" s="13"/>
    </row>
    <row r="28" spans="1:8" x14ac:dyDescent="0.2">
      <c r="A28" s="14">
        <f t="shared" si="3"/>
        <v>38863</v>
      </c>
      <c r="B28" s="15">
        <v>3544.59</v>
      </c>
      <c r="C28" s="9">
        <f t="shared" si="1"/>
        <v>45198.980099999986</v>
      </c>
      <c r="D28" s="15">
        <v>3297</v>
      </c>
      <c r="E28" s="9">
        <f t="shared" si="2"/>
        <v>29143.47</v>
      </c>
      <c r="F28" s="9">
        <f t="shared" si="0"/>
        <v>247.59000000000015</v>
      </c>
      <c r="H28" s="13"/>
    </row>
    <row r="29" spans="1:8" x14ac:dyDescent="0.2">
      <c r="A29" s="10">
        <f t="shared" si="3"/>
        <v>38864</v>
      </c>
      <c r="B29" s="11"/>
      <c r="C29" s="12">
        <f t="shared" si="1"/>
        <v>45198.980099999986</v>
      </c>
      <c r="D29" s="11"/>
      <c r="E29" s="12">
        <f t="shared" si="2"/>
        <v>29143.47</v>
      </c>
      <c r="F29" s="12">
        <f t="shared" si="0"/>
        <v>0</v>
      </c>
      <c r="H29" s="13"/>
    </row>
    <row r="30" spans="1:8" x14ac:dyDescent="0.2">
      <c r="A30" s="10">
        <f t="shared" si="3"/>
        <v>38865</v>
      </c>
      <c r="B30" s="11"/>
      <c r="C30" s="12">
        <f t="shared" si="1"/>
        <v>45198.980099999986</v>
      </c>
      <c r="D30" s="11"/>
      <c r="E30" s="12">
        <f t="shared" si="2"/>
        <v>29143.47</v>
      </c>
      <c r="F30" s="12">
        <f t="shared" si="0"/>
        <v>0</v>
      </c>
      <c r="H30" s="13"/>
    </row>
    <row r="31" spans="1:8" x14ac:dyDescent="0.2">
      <c r="A31" s="14">
        <f t="shared" si="3"/>
        <v>38866</v>
      </c>
      <c r="B31" s="15">
        <v>4969.28</v>
      </c>
      <c r="C31" s="9">
        <f t="shared" si="1"/>
        <v>50168.260099999985</v>
      </c>
      <c r="D31" s="15">
        <v>3140</v>
      </c>
      <c r="E31" s="9">
        <f t="shared" si="2"/>
        <v>32283.47</v>
      </c>
      <c r="F31" s="9">
        <f t="shared" si="0"/>
        <v>1829.2799999999997</v>
      </c>
      <c r="H31" s="13"/>
    </row>
    <row r="32" spans="1:8" x14ac:dyDescent="0.2">
      <c r="A32" s="14">
        <f t="shared" si="3"/>
        <v>38867</v>
      </c>
      <c r="B32" s="15">
        <v>3297.98</v>
      </c>
      <c r="C32" s="9">
        <f t="shared" si="1"/>
        <v>53466.240099999988</v>
      </c>
      <c r="D32" s="15">
        <v>4396</v>
      </c>
      <c r="E32" s="9">
        <f t="shared" si="2"/>
        <v>36679.47</v>
      </c>
      <c r="F32" s="9">
        <f t="shared" si="0"/>
        <v>-1098.02</v>
      </c>
      <c r="H32" s="13"/>
    </row>
    <row r="33" spans="1:8" x14ac:dyDescent="0.2">
      <c r="A33" s="14">
        <f t="shared" si="3"/>
        <v>38868</v>
      </c>
      <c r="B33" s="15">
        <v>3373.21</v>
      </c>
      <c r="C33" s="9">
        <f t="shared" si="1"/>
        <v>56839.450099999987</v>
      </c>
      <c r="D33" s="15">
        <v>4239</v>
      </c>
      <c r="E33" s="9">
        <f t="shared" si="2"/>
        <v>40918.47</v>
      </c>
      <c r="F33" s="9">
        <f t="shared" si="0"/>
        <v>-865.79</v>
      </c>
      <c r="H33" s="13"/>
    </row>
    <row r="34" spans="1:8" x14ac:dyDescent="0.2">
      <c r="A34" s="14">
        <f t="shared" si="3"/>
        <v>38869</v>
      </c>
      <c r="B34" s="15">
        <v>2773.82</v>
      </c>
      <c r="C34" s="9">
        <f t="shared" si="1"/>
        <v>59613.270099999987</v>
      </c>
      <c r="D34" s="15">
        <v>4239</v>
      </c>
      <c r="E34" s="9">
        <f t="shared" si="2"/>
        <v>45157.47</v>
      </c>
      <c r="F34" s="9">
        <f t="shared" si="0"/>
        <v>-1465.1799999999998</v>
      </c>
      <c r="H34" s="13"/>
    </row>
    <row r="35" spans="1:8" x14ac:dyDescent="0.2">
      <c r="A35" s="14">
        <f t="shared" si="3"/>
        <v>38870</v>
      </c>
      <c r="B35" s="15">
        <v>3403.56</v>
      </c>
      <c r="C35" s="9">
        <f t="shared" si="1"/>
        <v>63016.830099999985</v>
      </c>
      <c r="D35" s="15">
        <v>4239</v>
      </c>
      <c r="E35" s="9">
        <f t="shared" si="2"/>
        <v>49396.47</v>
      </c>
      <c r="F35" s="9">
        <f t="shared" si="0"/>
        <v>-835.44</v>
      </c>
      <c r="H35" s="13"/>
    </row>
    <row r="36" spans="1:8" x14ac:dyDescent="0.2">
      <c r="A36" s="14">
        <f t="shared" si="3"/>
        <v>38871</v>
      </c>
      <c r="B36" s="15">
        <v>1168.05</v>
      </c>
      <c r="C36" s="9">
        <f t="shared" si="1"/>
        <v>64184.880099999988</v>
      </c>
      <c r="D36" s="15">
        <v>4396</v>
      </c>
      <c r="E36" s="9">
        <f t="shared" si="2"/>
        <v>53792.47</v>
      </c>
      <c r="F36" s="9">
        <f t="shared" si="0"/>
        <v>-3227.95</v>
      </c>
      <c r="H36" s="13"/>
    </row>
    <row r="37" spans="1:8" x14ac:dyDescent="0.2">
      <c r="A37" s="10">
        <f t="shared" si="3"/>
        <v>38872</v>
      </c>
      <c r="B37" s="11"/>
      <c r="C37" s="12">
        <f t="shared" si="1"/>
        <v>64184.880099999988</v>
      </c>
      <c r="D37" s="11"/>
      <c r="E37" s="12">
        <f t="shared" si="2"/>
        <v>53792.47</v>
      </c>
      <c r="F37" s="12">
        <f t="shared" si="0"/>
        <v>0</v>
      </c>
      <c r="H37" s="13"/>
    </row>
    <row r="38" spans="1:8" x14ac:dyDescent="0.2">
      <c r="A38" s="14">
        <f t="shared" si="3"/>
        <v>38873</v>
      </c>
      <c r="B38" s="15">
        <v>3037.42</v>
      </c>
      <c r="C38" s="9">
        <f t="shared" si="1"/>
        <v>67222.300099999993</v>
      </c>
      <c r="D38" s="15">
        <v>4239</v>
      </c>
      <c r="E38" s="9">
        <f t="shared" si="2"/>
        <v>58031.47</v>
      </c>
      <c r="F38" s="9">
        <f t="shared" si="0"/>
        <v>-1201.58</v>
      </c>
      <c r="H38" s="13"/>
    </row>
    <row r="39" spans="1:8" x14ac:dyDescent="0.2">
      <c r="A39" s="14">
        <f t="shared" si="3"/>
        <v>38874</v>
      </c>
      <c r="B39" s="15">
        <v>315.20999999999998</v>
      </c>
      <c r="C39" s="9">
        <f t="shared" si="1"/>
        <v>67537.5101</v>
      </c>
      <c r="D39" s="15">
        <v>170</v>
      </c>
      <c r="E39" s="9">
        <f t="shared" si="2"/>
        <v>58201.47</v>
      </c>
      <c r="F39" s="9">
        <f t="shared" ref="F39:F59" si="4">IF(B39&gt;0,B39-D39,0)</f>
        <v>145.20999999999998</v>
      </c>
      <c r="H39" s="13"/>
    </row>
    <row r="40" spans="1:8" x14ac:dyDescent="0.2">
      <c r="A40" s="14">
        <f t="shared" si="3"/>
        <v>38875</v>
      </c>
      <c r="B40" s="15">
        <v>254.55</v>
      </c>
      <c r="C40" s="9">
        <f t="shared" ref="C40:C59" si="5">B40+C39</f>
        <v>67792.060100000002</v>
      </c>
      <c r="D40" s="13">
        <v>0</v>
      </c>
      <c r="E40" s="9">
        <f t="shared" ref="E40:E59" si="6">E39+D40</f>
        <v>58201.47</v>
      </c>
      <c r="F40" s="9">
        <f t="shared" si="4"/>
        <v>254.55</v>
      </c>
      <c r="H40" s="13"/>
    </row>
    <row r="41" spans="1:8" x14ac:dyDescent="0.2">
      <c r="A41" s="14">
        <f t="shared" si="3"/>
        <v>38876</v>
      </c>
      <c r="B41" s="15">
        <v>393.32</v>
      </c>
      <c r="C41" s="9">
        <f t="shared" si="5"/>
        <v>68185.380100000009</v>
      </c>
      <c r="D41" s="15">
        <v>0</v>
      </c>
      <c r="E41" s="9">
        <f t="shared" si="6"/>
        <v>58201.47</v>
      </c>
      <c r="F41" s="9">
        <f t="shared" si="4"/>
        <v>393.32</v>
      </c>
      <c r="H41" s="13"/>
    </row>
    <row r="42" spans="1:8" x14ac:dyDescent="0.2">
      <c r="A42" s="14">
        <f t="shared" ref="A42:A59" si="7">A41+1</f>
        <v>38877</v>
      </c>
      <c r="B42" s="15">
        <v>391.4</v>
      </c>
      <c r="C42" s="9">
        <f t="shared" si="5"/>
        <v>68576.780100000004</v>
      </c>
      <c r="D42" s="15">
        <v>0</v>
      </c>
      <c r="E42" s="9">
        <f t="shared" si="6"/>
        <v>58201.47</v>
      </c>
      <c r="F42" s="9">
        <f t="shared" si="4"/>
        <v>391.4</v>
      </c>
      <c r="H42" s="13"/>
    </row>
    <row r="43" spans="1:8" x14ac:dyDescent="0.2">
      <c r="A43" s="14">
        <f t="shared" si="7"/>
        <v>38878</v>
      </c>
      <c r="B43" s="15">
        <v>424.25</v>
      </c>
      <c r="C43" s="9">
        <f t="shared" si="5"/>
        <v>69001.030100000004</v>
      </c>
      <c r="D43" s="15">
        <v>0</v>
      </c>
      <c r="E43" s="9">
        <f t="shared" si="6"/>
        <v>58201.47</v>
      </c>
      <c r="F43" s="9">
        <f t="shared" si="4"/>
        <v>424.25</v>
      </c>
      <c r="H43" s="13"/>
    </row>
    <row r="44" spans="1:8" x14ac:dyDescent="0.2">
      <c r="A44" s="10">
        <f t="shared" si="7"/>
        <v>38879</v>
      </c>
      <c r="B44" s="11"/>
      <c r="C44" s="12">
        <f t="shared" si="5"/>
        <v>69001.030100000004</v>
      </c>
      <c r="D44" s="11"/>
      <c r="E44" s="12">
        <f t="shared" si="6"/>
        <v>58201.47</v>
      </c>
      <c r="F44" s="12">
        <f t="shared" si="4"/>
        <v>0</v>
      </c>
      <c r="H44" s="13"/>
    </row>
    <row r="45" spans="1:8" x14ac:dyDescent="0.2">
      <c r="A45" s="14">
        <f t="shared" si="7"/>
        <v>38880</v>
      </c>
      <c r="B45" s="15">
        <v>484.91</v>
      </c>
      <c r="C45" s="9">
        <f t="shared" si="5"/>
        <v>69485.940100000007</v>
      </c>
      <c r="D45" s="15">
        <v>0</v>
      </c>
      <c r="E45" s="9">
        <f t="shared" si="6"/>
        <v>58201.47</v>
      </c>
      <c r="F45" s="9">
        <f t="shared" si="4"/>
        <v>484.91</v>
      </c>
      <c r="H45" s="13"/>
    </row>
    <row r="46" spans="1:8" x14ac:dyDescent="0.2">
      <c r="A46" s="14">
        <f t="shared" si="7"/>
        <v>38881</v>
      </c>
      <c r="B46" s="15">
        <v>424.25</v>
      </c>
      <c r="C46" s="9">
        <f t="shared" si="5"/>
        <v>69910.190100000007</v>
      </c>
      <c r="D46" s="15">
        <v>0</v>
      </c>
      <c r="E46" s="9">
        <f t="shared" si="6"/>
        <v>58201.47</v>
      </c>
      <c r="F46" s="9">
        <f t="shared" si="4"/>
        <v>424.25</v>
      </c>
      <c r="H46" s="13"/>
    </row>
    <row r="47" spans="1:8" x14ac:dyDescent="0.2">
      <c r="A47" s="14">
        <f t="shared" si="7"/>
        <v>38882</v>
      </c>
      <c r="B47" s="15">
        <v>254.55</v>
      </c>
      <c r="C47" s="9">
        <f t="shared" si="5"/>
        <v>70164.74010000001</v>
      </c>
      <c r="D47" s="15">
        <v>0</v>
      </c>
      <c r="E47" s="9">
        <f t="shared" si="6"/>
        <v>58201.47</v>
      </c>
      <c r="F47" s="9">
        <f t="shared" si="4"/>
        <v>254.55</v>
      </c>
      <c r="H47" s="13"/>
    </row>
    <row r="48" spans="1:8" x14ac:dyDescent="0.2">
      <c r="A48" s="14">
        <f t="shared" si="7"/>
        <v>38883</v>
      </c>
      <c r="B48" s="15">
        <v>3996.17</v>
      </c>
      <c r="C48" s="9">
        <f t="shared" si="5"/>
        <v>74160.910100000008</v>
      </c>
      <c r="D48" s="15">
        <v>3925</v>
      </c>
      <c r="E48" s="9">
        <f t="shared" si="6"/>
        <v>62126.47</v>
      </c>
      <c r="F48" s="9">
        <f t="shared" si="4"/>
        <v>71.170000000000073</v>
      </c>
      <c r="H48" s="13"/>
    </row>
    <row r="49" spans="1:9" x14ac:dyDescent="0.2">
      <c r="A49" s="14">
        <f t="shared" si="7"/>
        <v>38884</v>
      </c>
      <c r="B49" s="15">
        <v>3730.81</v>
      </c>
      <c r="C49" s="9">
        <f t="shared" si="5"/>
        <v>77891.720100000006</v>
      </c>
      <c r="D49" s="15">
        <v>3925</v>
      </c>
      <c r="E49" s="9">
        <f t="shared" si="6"/>
        <v>66051.47</v>
      </c>
      <c r="F49" s="9">
        <f t="shared" si="4"/>
        <v>-194.19000000000005</v>
      </c>
      <c r="H49" s="13"/>
    </row>
    <row r="50" spans="1:9" x14ac:dyDescent="0.2">
      <c r="A50" s="10">
        <f t="shared" si="7"/>
        <v>38885</v>
      </c>
      <c r="B50" s="11"/>
      <c r="C50" s="12">
        <f t="shared" si="5"/>
        <v>77891.720100000006</v>
      </c>
      <c r="D50" s="11"/>
      <c r="E50" s="12">
        <f t="shared" si="6"/>
        <v>66051.47</v>
      </c>
      <c r="F50" s="12">
        <f t="shared" si="4"/>
        <v>0</v>
      </c>
      <c r="H50" s="13"/>
    </row>
    <row r="51" spans="1:9" x14ac:dyDescent="0.2">
      <c r="A51" s="10">
        <f t="shared" si="7"/>
        <v>38886</v>
      </c>
      <c r="B51" s="11"/>
      <c r="C51" s="12">
        <f t="shared" si="5"/>
        <v>77891.720100000006</v>
      </c>
      <c r="D51" s="11"/>
      <c r="E51" s="12">
        <f t="shared" si="6"/>
        <v>66051.47</v>
      </c>
      <c r="F51" s="12">
        <f t="shared" si="4"/>
        <v>0</v>
      </c>
      <c r="H51" s="13"/>
    </row>
    <row r="52" spans="1:9" x14ac:dyDescent="0.2">
      <c r="A52" s="14">
        <f t="shared" si="7"/>
        <v>38887</v>
      </c>
      <c r="B52" s="15"/>
      <c r="C52" s="9">
        <f t="shared" si="5"/>
        <v>77891.720100000006</v>
      </c>
      <c r="D52" s="15">
        <v>4396</v>
      </c>
      <c r="E52" s="9">
        <f t="shared" si="6"/>
        <v>70447.47</v>
      </c>
      <c r="F52" s="9">
        <f t="shared" si="4"/>
        <v>0</v>
      </c>
      <c r="H52" s="13"/>
    </row>
    <row r="53" spans="1:9" x14ac:dyDescent="0.2">
      <c r="A53" s="14">
        <f t="shared" si="7"/>
        <v>38888</v>
      </c>
      <c r="B53" s="15"/>
      <c r="C53" s="9">
        <f t="shared" si="5"/>
        <v>77891.720100000006</v>
      </c>
      <c r="D53" s="15">
        <v>4396</v>
      </c>
      <c r="E53" s="9">
        <f t="shared" si="6"/>
        <v>74843.47</v>
      </c>
      <c r="F53" s="9">
        <f t="shared" si="4"/>
        <v>0</v>
      </c>
      <c r="H53" s="13"/>
    </row>
    <row r="54" spans="1:9" x14ac:dyDescent="0.2">
      <c r="A54" s="14">
        <f t="shared" si="7"/>
        <v>38889</v>
      </c>
      <c r="B54" s="15"/>
      <c r="C54" s="9">
        <f t="shared" si="5"/>
        <v>77891.720100000006</v>
      </c>
      <c r="D54" s="15">
        <v>4396</v>
      </c>
      <c r="E54" s="9">
        <f t="shared" si="6"/>
        <v>79239.47</v>
      </c>
      <c r="F54" s="9">
        <f t="shared" si="4"/>
        <v>0</v>
      </c>
      <c r="H54" s="13"/>
    </row>
    <row r="55" spans="1:9" x14ac:dyDescent="0.2">
      <c r="A55" s="14">
        <f t="shared" si="7"/>
        <v>38890</v>
      </c>
      <c r="B55" s="15"/>
      <c r="C55" s="9">
        <f t="shared" si="5"/>
        <v>77891.720100000006</v>
      </c>
      <c r="D55" s="15">
        <v>157</v>
      </c>
      <c r="E55" s="9">
        <f t="shared" si="6"/>
        <v>79396.47</v>
      </c>
      <c r="F55" s="9">
        <f t="shared" si="4"/>
        <v>0</v>
      </c>
      <c r="H55" s="13"/>
    </row>
    <row r="56" spans="1:9" x14ac:dyDescent="0.2">
      <c r="A56" s="14">
        <f t="shared" si="7"/>
        <v>38891</v>
      </c>
      <c r="B56" s="15"/>
      <c r="C56" s="9">
        <f t="shared" si="5"/>
        <v>77891.720100000006</v>
      </c>
      <c r="D56" s="15">
        <v>0</v>
      </c>
      <c r="E56" s="9">
        <f t="shared" si="6"/>
        <v>79396.47</v>
      </c>
      <c r="F56" s="9">
        <f t="shared" si="4"/>
        <v>0</v>
      </c>
      <c r="H56" s="13"/>
    </row>
    <row r="57" spans="1:9" x14ac:dyDescent="0.2">
      <c r="A57" s="14">
        <f t="shared" si="7"/>
        <v>38892</v>
      </c>
      <c r="B57" s="15"/>
      <c r="C57" s="9">
        <f t="shared" si="5"/>
        <v>77891.720100000006</v>
      </c>
      <c r="D57" s="15">
        <v>0</v>
      </c>
      <c r="E57" s="9">
        <f t="shared" si="6"/>
        <v>79396.47</v>
      </c>
      <c r="F57" s="9">
        <f t="shared" si="4"/>
        <v>0</v>
      </c>
      <c r="H57" s="13"/>
    </row>
    <row r="58" spans="1:9" x14ac:dyDescent="0.2">
      <c r="A58" s="10">
        <f t="shared" si="7"/>
        <v>38893</v>
      </c>
      <c r="B58" s="11"/>
      <c r="C58" s="12">
        <f t="shared" si="5"/>
        <v>77891.720100000006</v>
      </c>
      <c r="D58" s="11"/>
      <c r="E58" s="12">
        <f t="shared" si="6"/>
        <v>79396.47</v>
      </c>
      <c r="F58" s="12">
        <f t="shared" si="4"/>
        <v>0</v>
      </c>
      <c r="H58" s="13"/>
    </row>
    <row r="59" spans="1:9" x14ac:dyDescent="0.2">
      <c r="A59" s="14">
        <f t="shared" si="7"/>
        <v>38894</v>
      </c>
      <c r="B59" s="15"/>
      <c r="C59" s="9">
        <f t="shared" si="5"/>
        <v>77891.720100000006</v>
      </c>
      <c r="D59" s="15"/>
      <c r="E59" s="9">
        <f t="shared" si="6"/>
        <v>79396.47</v>
      </c>
      <c r="F59" s="9">
        <f t="shared" si="4"/>
        <v>0</v>
      </c>
      <c r="H59" s="13"/>
    </row>
    <row r="60" spans="1:9" x14ac:dyDescent="0.2">
      <c r="A60" s="20" t="s">
        <v>9</v>
      </c>
      <c r="B60" s="21">
        <f>SUM(B7:B59)</f>
        <v>77891.720100000006</v>
      </c>
      <c r="C60" s="22"/>
      <c r="D60" s="21">
        <f>SUM(D7:D59)</f>
        <v>79396.47</v>
      </c>
      <c r="E60" s="9"/>
      <c r="F60" s="9">
        <f>SUM(F7:F59)</f>
        <v>11840.250099999994</v>
      </c>
      <c r="H60" s="13"/>
      <c r="I60" s="13"/>
    </row>
    <row r="61" spans="1:9" x14ac:dyDescent="0.2">
      <c r="A61" s="23"/>
      <c r="B61" s="24"/>
      <c r="C61" s="24"/>
      <c r="D61" s="24"/>
      <c r="H61" s="13"/>
    </row>
    <row r="62" spans="1:9" x14ac:dyDescent="0.2">
      <c r="A62" s="25" t="s">
        <v>10</v>
      </c>
      <c r="B62" s="26"/>
      <c r="C62" s="27">
        <v>101840</v>
      </c>
      <c r="H62" s="13"/>
    </row>
    <row r="63" spans="1:9" x14ac:dyDescent="0.2">
      <c r="H63" s="13"/>
    </row>
    <row r="64" spans="1:9" x14ac:dyDescent="0.2">
      <c r="A64" s="25" t="s">
        <v>11</v>
      </c>
      <c r="B64" s="28">
        <f>F60</f>
        <v>11840.250099999994</v>
      </c>
      <c r="C64" s="26" t="str">
        <f>IF(B64&gt;0,"= OVER ESTIMATED COST","= SAVING")</f>
        <v>= OVER ESTIMATED COST</v>
      </c>
      <c r="D64" s="29"/>
      <c r="H64" s="13"/>
    </row>
    <row r="65" spans="1:8" x14ac:dyDescent="0.2">
      <c r="H65" s="13"/>
    </row>
    <row r="66" spans="1:8" x14ac:dyDescent="0.2">
      <c r="A66" s="25"/>
      <c r="B66" s="28">
        <f>SUM(C62-D60-B64)</f>
        <v>10603.279900000005</v>
      </c>
      <c r="C66" s="26" t="str">
        <f>IF(B66&gt;0,"= UNDER BUDGET","= OVER BUDGET")</f>
        <v>= UNDER BUDGET</v>
      </c>
      <c r="D66" s="29"/>
      <c r="H66" s="13"/>
    </row>
  </sheetData>
  <pageMargins left="0.74791666666666667" right="0.74791666666666667" top="0.15" bottom="0.55000000000000004" header="0.51180555555555562" footer="0.51180555555555562"/>
  <pageSetup paperSize="9" firstPageNumber="0" orientation="portrait" cellComments="atEnd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user04</dc:creator>
  <cp:lastModifiedBy>HP</cp:lastModifiedBy>
  <cp:revision>1</cp:revision>
  <cp:lastPrinted>2006-06-24T08:58:00Z</cp:lastPrinted>
  <dcterms:created xsi:type="dcterms:W3CDTF">1997-09-23T10:29:26Z</dcterms:created>
  <dcterms:modified xsi:type="dcterms:W3CDTF">2013-12-10T14:51:13Z</dcterms:modified>
</cp:coreProperties>
</file>